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<sst xmlns="http://schemas.openxmlformats.org/spreadsheetml/2006/main" count="52" uniqueCount="51">
  <si>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</si>
  <si>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</si>
  <si>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</si>
  <si>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</si>
  <si>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</si>
  <si>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</si>
  <si>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</si>
  <si>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</si>
  <si>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</si>
  <si>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</si>
  <si>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</si>
  <si>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</si>
  <si>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</si>
  <si>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</si>
  <si>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</si>
  <si>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</si>
  <si>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</si>
  <si>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</si>
  <si>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</si>
  <si>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</si>
  <si>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</si>
  <si>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</si>
  <si>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</si>
  <si>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</si>
  <si>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</si>
  <si>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</si>
  <si>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</si>
  <si>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</si>
  <si>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</si>
  <si>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</si>
  <si>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</si>
  <si>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</si>
  <si>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</si>
  <si>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</si>
  <si>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</si>
  <si>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</si>
  <si>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</si>
  <si>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</si>
  <si>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</si>
  <si>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</si>
  <si>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</si>
  <si>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</si>
  <si>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</si>
  <si>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План на І квартал </t>
  </si>
  <si>
    <t xml:space="preserve">Виконано за І квартал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</si>
  <si>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</si>
  <si>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</si>
  <si>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Виконання районного бюджету за І кв. 2020 року</t>
  </si>
  <si>
    <t>Бюджет на 2020 рік                             (із внесеними змінами)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</si>
  <si>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</si>
  <si>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до рішення районної ради                                                    від "__ "______  2020 року                                                                            "Про звіт про виконання районного бюджету  за І квартал 2020 року"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</si>
</sst>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justify" vertical="center"/>
    </xf>
    <xf numFmtId="192" fontId="29" fillId="33" borderId="10" xfId="0" applyNumberFormat="1" applyFont="1" applyFill="1" applyBorder="1" applyAlignment="1">
      <alignment horizontal="right"/>
    </xf>
    <xf numFmtId="0" fontId="30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192" fontId="29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wrapText="1"/>
    </xf>
    <xf numFmtId="192" fontId="31" fillId="0" borderId="10" xfId="0" applyNumberFormat="1" applyFont="1" applyBorder="1" applyAlignment="1">
      <alignment/>
    </xf>
    <xf numFmtId="192" fontId="32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192" fontId="31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31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33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3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1" sqref="C31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68.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2" t="s">
        <v>50</v>
      </c>
      <c r="F1" s="72"/>
      <c r="G1" s="72"/>
      <c r="H1" s="72"/>
    </row>
    <row r="2" spans="2:8" s="2" customFormat="1" ht="20.25">
      <c r="B2" s="16" t="s">
        <v>47</v>
      </c>
      <c r="C2" s="16"/>
      <c r="D2" s="16"/>
      <c r="E2" s="16"/>
      <c r="F2" s="16"/>
      <c r="G2" s="16"/>
      <c r="H2" s="16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48</v>
      </c>
      <c r="E4" s="13" t="s">
        <v>43</v>
      </c>
      <c r="F4" s="13" t="s">
        <v>44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4">
        <v>10000000</v>
      </c>
      <c r="C6" s="24" t="s">
        <v>0</v>
      </c>
      <c r="D6" s="25">
        <f>D8+D9+D10</f>
        <v>4750</v>
      </c>
      <c r="E6" s="25">
        <f>E8+E9+E10</f>
        <v>715</v>
      </c>
      <c r="F6" s="25">
        <f>F8+F9+F10</f>
        <v>1202.3</v>
      </c>
      <c r="G6" s="26">
        <f>IF(D6=0,"",IF(F6/D6*100&gt;=200,"В/100",F6/D6*100))</f>
        <v>25.311578947368417</v>
      </c>
      <c r="H6" s="26">
        <f>IF(E6=0,"",IF(F6/E6*100&gt;=200,"В/100",F6/E6*100))</f>
        <v>168.15384615384613</v>
      </c>
    </row>
    <row r="7" spans="2:8" ht="40.5">
      <c r="B7" s="27">
        <v>11000000</v>
      </c>
      <c r="C7" s="27" t="s">
        <v>20</v>
      </c>
      <c r="D7" s="28">
        <f>D8+D9</f>
        <v>2900</v>
      </c>
      <c r="E7" s="28">
        <f>E8+E9</f>
        <v>415</v>
      </c>
      <c r="F7" s="28">
        <f>F8+F9</f>
        <v>509.59999999999997</v>
      </c>
      <c r="G7" s="29">
        <f>IF(D7=0,"",IF(F7/D7*100&gt;=200,"В/100",F7/D7*100))</f>
        <v>17.572413793103447</v>
      </c>
      <c r="H7" s="29">
        <f>IF(E7=0,"",IF(F7/E7*100&gt;=200,"В/100",F7/E7*100))</f>
        <v>122.79518072289154</v>
      </c>
    </row>
    <row r="8" spans="2:8" ht="20.25">
      <c r="B8" s="30">
        <v>11010000</v>
      </c>
      <c r="C8" s="37" t="s">
        <v>19</v>
      </c>
      <c r="D8" s="30">
        <v>2900</v>
      </c>
      <c r="E8" s="30">
        <v>415</v>
      </c>
      <c r="F8" s="30">
        <v>508.9</v>
      </c>
      <c r="G8" s="31">
        <f aca="true" t="shared" si="0" ref="G8:G45">IF(D8=0,"",IF(F8/D8*100&gt;=200,"В/100",F8/D8*100))</f>
        <v>17.548275862068966</v>
      </c>
      <c r="H8" s="31">
        <f aca="true" t="shared" si="1" ref="H8:H45">IF(E8=0,"",IF(F8/E8*100&gt;=200,"В/100",F8/E8*100))</f>
        <v>122.62650602409637</v>
      </c>
    </row>
    <row r="9" spans="2:8" ht="20.25">
      <c r="B9" s="30">
        <v>11020000</v>
      </c>
      <c r="C9" s="66" t="s">
        <v>14</v>
      </c>
      <c r="D9" s="30">
        <v>0</v>
      </c>
      <c r="E9" s="30">
        <v>0</v>
      </c>
      <c r="F9" s="30">
        <v>0.7</v>
      </c>
      <c r="G9" s="31">
        <f>IF(D9=0,"",IF(F9/D9*100&gt;=200,"В/100",F9/D9*100))</f>
      </c>
      <c r="H9" s="31">
        <f>IF(E9=0,"",IF(F9/E9*100&gt;=200,"В/100",F9/E9*100))</f>
      </c>
    </row>
    <row r="10" spans="2:8" ht="40.5">
      <c r="B10" s="30">
        <v>13000000</v>
      </c>
      <c r="C10" s="66" t="s">
        <v>45</v>
      </c>
      <c r="D10" s="30">
        <f>D11</f>
        <v>1850</v>
      </c>
      <c r="E10" s="30">
        <f>E11</f>
        <v>300</v>
      </c>
      <c r="F10" s="30">
        <f>F11</f>
        <v>692.7</v>
      </c>
      <c r="G10" s="31">
        <f>IF(D10=0,"",IF(F10/D10*100&gt;=200,"В/100",F10/D10*100))</f>
        <v>37.443243243243245</v>
      </c>
      <c r="H10" s="31" t="str">
        <f>IF(E10=0,"",IF(F10/E10*100&gt;=200,"В/100",F10/E10*100))</f>
        <v>В/100</v>
      </c>
    </row>
    <row r="11" spans="2:8" ht="40.5">
      <c r="B11" s="30">
        <v>13010000</v>
      </c>
      <c r="C11" s="66" t="s">
        <v>46</v>
      </c>
      <c r="D11" s="30">
        <v>1850</v>
      </c>
      <c r="E11" s="30">
        <v>300</v>
      </c>
      <c r="F11" s="30">
        <v>692.7</v>
      </c>
      <c r="G11" s="31">
        <f>IF(D11=0,"",IF(F11/D11*100&gt;=200,"В/100",F11/D11*100))</f>
        <v>37.443243243243245</v>
      </c>
      <c r="H11" s="31" t="str">
        <f>IF(E11=0,"",IF(F11/E11*100&gt;=200,"В/100",F11/E11*100))</f>
        <v>В/100</v>
      </c>
    </row>
    <row r="12" spans="2:8" ht="20.25">
      <c r="B12" s="24">
        <v>20000000</v>
      </c>
      <c r="C12" s="67" t="s">
        <v>1</v>
      </c>
      <c r="D12" s="26">
        <f>D15+D13+D19</f>
        <v>250</v>
      </c>
      <c r="E12" s="26">
        <f>E15+E13+E19</f>
        <v>17</v>
      </c>
      <c r="F12" s="26">
        <f>F15+F13+F19</f>
        <v>172.4</v>
      </c>
      <c r="G12" s="26">
        <f>IF(D12=0,"",IF(F12/D12*100&gt;=200,"В/100",F12/D12*100))</f>
        <v>68.96</v>
      </c>
      <c r="H12" s="26" t="str">
        <f t="shared" si="1"/>
        <v>В/100</v>
      </c>
    </row>
    <row r="13" spans="2:8" ht="40.5">
      <c r="B13" s="33">
        <v>21000000</v>
      </c>
      <c r="C13" s="27" t="s">
        <v>21</v>
      </c>
      <c r="D13" s="34">
        <f>D14</f>
        <v>0</v>
      </c>
      <c r="E13" s="34">
        <f>E14</f>
        <v>0</v>
      </c>
      <c r="F13" s="34">
        <f>F14</f>
        <v>0</v>
      </c>
      <c r="G13" s="34">
        <f t="shared" si="0"/>
      </c>
      <c r="H13" s="34">
        <f t="shared" si="1"/>
      </c>
    </row>
    <row r="14" spans="2:8" ht="141.75">
      <c r="B14" s="30">
        <v>21010000</v>
      </c>
      <c r="C14" s="35" t="s">
        <v>22</v>
      </c>
      <c r="D14" s="36">
        <v>0</v>
      </c>
      <c r="E14" s="36">
        <v>0</v>
      </c>
      <c r="F14" s="36">
        <v>0</v>
      </c>
      <c r="G14" s="36">
        <f t="shared" si="0"/>
      </c>
      <c r="H14" s="36">
        <f t="shared" si="1"/>
      </c>
    </row>
    <row r="15" spans="2:8" ht="40.5">
      <c r="B15" s="33">
        <v>22000000</v>
      </c>
      <c r="C15" s="27" t="s">
        <v>15</v>
      </c>
      <c r="D15" s="34">
        <f>D17+D18+D16</f>
        <v>200</v>
      </c>
      <c r="E15" s="34">
        <f>E17+E18+E16</f>
        <v>12</v>
      </c>
      <c r="F15" s="34">
        <f>F17+F18+F16</f>
        <v>110.2</v>
      </c>
      <c r="G15" s="34">
        <f t="shared" si="0"/>
        <v>55.1</v>
      </c>
      <c r="H15" s="34" t="str">
        <f t="shared" si="1"/>
        <v>В/100</v>
      </c>
    </row>
    <row r="16" spans="2:8" ht="20.25">
      <c r="B16" s="30">
        <v>22010000</v>
      </c>
      <c r="C16" s="37" t="s">
        <v>37</v>
      </c>
      <c r="D16" s="36">
        <v>200</v>
      </c>
      <c r="E16" s="36">
        <v>12</v>
      </c>
      <c r="F16" s="36">
        <v>109.7</v>
      </c>
      <c r="G16" s="36">
        <f>IF(D16=0,"",IF(F16/D16*100&gt;=200,"В/100",F16/D16*100))</f>
        <v>54.85</v>
      </c>
      <c r="H16" s="36" t="str">
        <f>IF(E16=0,"",IF(F16/E16*100&gt;=200,"В/100",F16/E16*100))</f>
        <v>В/100</v>
      </c>
    </row>
    <row r="17" spans="2:8" ht="60.75">
      <c r="B17" s="38">
        <v>22080000</v>
      </c>
      <c r="C17" s="37" t="s">
        <v>23</v>
      </c>
      <c r="D17" s="36">
        <v>0</v>
      </c>
      <c r="E17" s="36">
        <v>0</v>
      </c>
      <c r="F17" s="30">
        <v>0.5</v>
      </c>
      <c r="G17" s="36">
        <f>IF(D17=0,"",IF(F17/D17*100&gt;=200,"В/100",F17/D17*100))</f>
      </c>
      <c r="H17" s="36">
        <f>IF(E17=0,"",IF(F17/E17*100&gt;=200,"В/100",F17/E17*100))</f>
      </c>
    </row>
    <row r="18" spans="2:9" ht="121.5" hidden="1">
      <c r="B18" s="38" t="s">
        <v>35</v>
      </c>
      <c r="C18" s="37" t="s">
        <v>36</v>
      </c>
      <c r="D18" s="36">
        <v>0</v>
      </c>
      <c r="E18" s="36">
        <v>0</v>
      </c>
      <c r="F18" s="39">
        <v>0</v>
      </c>
      <c r="G18" s="34">
        <f>IF(D18=0,"",IF(F18/D18*100&gt;=200,"В/100",F18/D18*100))</f>
      </c>
      <c r="H18" s="34">
        <f>IF(E18=0,"",IF(F18/E18*100&gt;=200,"В/100",F18/E18*100))</f>
      </c>
      <c r="I18"/>
    </row>
    <row r="19" spans="2:8" ht="20.25" customHeight="1">
      <c r="B19" s="40">
        <v>24000000</v>
      </c>
      <c r="C19" s="27" t="s">
        <v>24</v>
      </c>
      <c r="D19" s="34">
        <f>D20</f>
        <v>50</v>
      </c>
      <c r="E19" s="34">
        <f>E20</f>
        <v>5</v>
      </c>
      <c r="F19" s="34">
        <f>F20</f>
        <v>62.2</v>
      </c>
      <c r="G19" s="34">
        <f t="shared" si="0"/>
        <v>124.4</v>
      </c>
      <c r="H19" s="34" t="str">
        <f t="shared" si="1"/>
        <v>В/100</v>
      </c>
    </row>
    <row r="20" spans="2:8" ht="20.25" customHeight="1" hidden="1">
      <c r="B20" s="41" t="s">
        <v>25</v>
      </c>
      <c r="C20" s="37" t="s">
        <v>26</v>
      </c>
      <c r="D20" s="36">
        <v>50</v>
      </c>
      <c r="E20" s="36">
        <v>5</v>
      </c>
      <c r="F20" s="30">
        <v>62.2</v>
      </c>
      <c r="G20" s="36">
        <f t="shared" si="0"/>
        <v>124.4</v>
      </c>
      <c r="H20" s="36" t="str">
        <f t="shared" si="1"/>
        <v>В/100</v>
      </c>
    </row>
    <row r="21" spans="2:8" ht="27" customHeight="1">
      <c r="B21" s="42"/>
      <c r="C21" s="43" t="s">
        <v>11</v>
      </c>
      <c r="D21" s="44">
        <f>D6+D12</f>
        <v>5000</v>
      </c>
      <c r="E21" s="44">
        <f>E6+E12</f>
        <v>732</v>
      </c>
      <c r="F21" s="44">
        <f>F6+F12</f>
        <v>1374.7</v>
      </c>
      <c r="G21" s="44">
        <f t="shared" si="0"/>
        <v>27.494000000000003</v>
      </c>
      <c r="H21" s="44">
        <f t="shared" si="1"/>
        <v>187.80054644808743</v>
      </c>
    </row>
    <row r="22" spans="2:8" s="14" customFormat="1" ht="24" customHeight="1">
      <c r="B22" s="24">
        <v>40000000</v>
      </c>
      <c r="C22" s="45" t="s">
        <v>6</v>
      </c>
      <c r="D22" s="26">
        <f>D23</f>
        <v>19970.800000000003</v>
      </c>
      <c r="E22" s="26">
        <f>E23</f>
        <v>5760.299999999999</v>
      </c>
      <c r="F22" s="26">
        <f>F23</f>
        <v>5716.1</v>
      </c>
      <c r="G22" s="26">
        <f t="shared" si="0"/>
        <v>28.62228854127025</v>
      </c>
      <c r="H22" s="26">
        <f t="shared" si="1"/>
        <v>99.23267885353195</v>
      </c>
    </row>
    <row r="23" spans="2:8" ht="24" customHeight="1">
      <c r="B23" s="33">
        <v>41000000</v>
      </c>
      <c r="C23" s="46" t="s">
        <v>7</v>
      </c>
      <c r="D23" s="34">
        <f>D24+D27</f>
        <v>19970.800000000003</v>
      </c>
      <c r="E23" s="34">
        <f>E24+E27</f>
        <v>5760.299999999999</v>
      </c>
      <c r="F23" s="34">
        <f>F24+F27</f>
        <v>5716.1</v>
      </c>
      <c r="G23" s="34">
        <f t="shared" si="0"/>
        <v>28.62228854127025</v>
      </c>
      <c r="H23" s="34">
        <f t="shared" si="1"/>
        <v>99.23267885353195</v>
      </c>
    </row>
    <row r="24" spans="2:8" ht="20.25">
      <c r="B24" s="47"/>
      <c r="C24" s="46" t="s">
        <v>8</v>
      </c>
      <c r="D24" s="34">
        <f>SUM(D25:D26)</f>
        <v>7231.1</v>
      </c>
      <c r="E24" s="34">
        <f>SUM(E25:E26)</f>
        <v>2028.8000000000002</v>
      </c>
      <c r="F24" s="34">
        <f>SUM(F25:F26)</f>
        <v>2028.8000000000002</v>
      </c>
      <c r="G24" s="34">
        <f t="shared" si="0"/>
        <v>28.056588900720502</v>
      </c>
      <c r="H24" s="34">
        <f t="shared" si="1"/>
        <v>100</v>
      </c>
    </row>
    <row r="25" spans="2:8" ht="20.25">
      <c r="B25" s="48">
        <v>41020100</v>
      </c>
      <c r="C25" s="69" t="s">
        <v>32</v>
      </c>
      <c r="D25" s="41">
        <v>5164.8</v>
      </c>
      <c r="E25" s="41">
        <v>1291.2</v>
      </c>
      <c r="F25" s="30">
        <v>1291.2</v>
      </c>
      <c r="G25" s="36">
        <f t="shared" si="0"/>
        <v>25</v>
      </c>
      <c r="H25" s="36">
        <f t="shared" si="1"/>
        <v>100</v>
      </c>
    </row>
    <row r="26" spans="2:8" ht="75">
      <c r="B26" s="49">
        <v>41040200</v>
      </c>
      <c r="C26" s="70" t="s">
        <v>38</v>
      </c>
      <c r="D26" s="41">
        <v>2066.3</v>
      </c>
      <c r="E26" s="41">
        <v>737.6</v>
      </c>
      <c r="F26" s="30">
        <v>737.6</v>
      </c>
      <c r="G26" s="36">
        <f>IF(D26=0,"",IF(F26/D26*100&gt;=200,"В/100",F26/D26*100))</f>
        <v>35.69665585829744</v>
      </c>
      <c r="H26" s="36">
        <f>IF(E26=0,"",IF(F26/E26*100&gt;=200,"В/100",F26/E26*100))</f>
        <v>100</v>
      </c>
    </row>
    <row r="27" spans="2:8" ht="20.25">
      <c r="B27" s="47">
        <v>41030000</v>
      </c>
      <c r="C27" s="50" t="s">
        <v>3</v>
      </c>
      <c r="D27" s="34">
        <f>SUM(D28:D35)</f>
        <v>12739.7</v>
      </c>
      <c r="E27" s="34">
        <f>SUM(E28:E35)</f>
        <v>3731.4999999999995</v>
      </c>
      <c r="F27" s="34">
        <f>SUM(F28:F35)</f>
        <v>3687.2999999999997</v>
      </c>
      <c r="G27" s="34">
        <f t="shared" si="0"/>
        <v>28.943381712285216</v>
      </c>
      <c r="H27" s="34">
        <f t="shared" si="1"/>
        <v>98.81548974943053</v>
      </c>
    </row>
    <row r="28" spans="2:8" ht="37.5">
      <c r="B28" s="49">
        <v>41033900</v>
      </c>
      <c r="C28" s="70" t="s">
        <v>33</v>
      </c>
      <c r="D28" s="36">
        <v>10805.9</v>
      </c>
      <c r="E28" s="36">
        <v>2470.2</v>
      </c>
      <c r="F28" s="39">
        <v>2470.2</v>
      </c>
      <c r="G28" s="36">
        <f t="shared" si="0"/>
        <v>22.859734034185028</v>
      </c>
      <c r="H28" s="36">
        <f t="shared" si="1"/>
        <v>100</v>
      </c>
    </row>
    <row r="29" spans="2:8" ht="37.5">
      <c r="B29" s="49">
        <v>41034200</v>
      </c>
      <c r="C29" s="70" t="s">
        <v>34</v>
      </c>
      <c r="D29" s="36">
        <v>843.3</v>
      </c>
      <c r="E29" s="36">
        <v>843.3</v>
      </c>
      <c r="F29" s="36">
        <v>843.3</v>
      </c>
      <c r="G29" s="36">
        <f t="shared" si="0"/>
        <v>100</v>
      </c>
      <c r="H29" s="36">
        <f t="shared" si="1"/>
        <v>100</v>
      </c>
    </row>
    <row r="30" spans="2:8" ht="56.25">
      <c r="B30" s="48">
        <v>41034500</v>
      </c>
      <c r="C30" s="71" t="s">
        <v>42</v>
      </c>
      <c r="D30" s="36"/>
      <c r="E30" s="36"/>
      <c r="F30" s="30"/>
      <c r="G30" s="36">
        <f t="shared" si="0"/>
      </c>
      <c r="H30" s="36">
        <f t="shared" si="1"/>
      </c>
    </row>
    <row r="31" spans="2:8" ht="57.75" customHeight="1">
      <c r="B31" s="49">
        <v>41051200</v>
      </c>
      <c r="C31" s="70" t="s">
        <v>49</v>
      </c>
      <c r="D31" s="36">
        <v>65.2</v>
      </c>
      <c r="E31" s="36">
        <v>11.7</v>
      </c>
      <c r="F31" s="39">
        <v>11.7</v>
      </c>
      <c r="G31" s="36">
        <f t="shared" si="0"/>
        <v>17.94478527607362</v>
      </c>
      <c r="H31" s="36">
        <f t="shared" si="1"/>
        <v>100</v>
      </c>
    </row>
    <row r="32" spans="2:8" ht="56.25">
      <c r="B32" s="49">
        <v>41051500</v>
      </c>
      <c r="C32" s="70" t="s">
        <v>39</v>
      </c>
      <c r="D32" s="36">
        <v>27.1</v>
      </c>
      <c r="E32" s="36">
        <v>27.1</v>
      </c>
      <c r="F32" s="30">
        <v>27.1</v>
      </c>
      <c r="G32" s="36">
        <f t="shared" si="0"/>
        <v>100</v>
      </c>
      <c r="H32" s="36">
        <f t="shared" si="1"/>
        <v>100</v>
      </c>
    </row>
    <row r="33" spans="2:8" ht="75" hidden="1">
      <c r="B33" s="49">
        <v>41052000</v>
      </c>
      <c r="C33" s="70" t="s">
        <v>40</v>
      </c>
      <c r="D33" s="36"/>
      <c r="E33" s="36"/>
      <c r="F33" s="39"/>
      <c r="G33" s="36">
        <f t="shared" si="0"/>
      </c>
      <c r="H33" s="36">
        <f t="shared" si="1"/>
      </c>
    </row>
    <row r="34" spans="2:8" ht="20.25">
      <c r="B34" s="49">
        <v>41053900</v>
      </c>
      <c r="C34" s="70" t="s">
        <v>41</v>
      </c>
      <c r="D34" s="36">
        <v>998.2</v>
      </c>
      <c r="E34" s="36">
        <v>379.2</v>
      </c>
      <c r="F34" s="39">
        <v>335</v>
      </c>
      <c r="G34" s="36">
        <f t="shared" si="0"/>
        <v>33.5604087357243</v>
      </c>
      <c r="H34" s="36">
        <f t="shared" si="1"/>
        <v>88.34388185654008</v>
      </c>
    </row>
    <row r="35" spans="2:8" ht="33" customHeight="1" hidden="1">
      <c r="B35" s="30">
        <v>41037000</v>
      </c>
      <c r="C35" s="51" t="s">
        <v>18</v>
      </c>
      <c r="D35" s="36"/>
      <c r="E35" s="36"/>
      <c r="F35" s="39"/>
      <c r="G35" s="36">
        <f t="shared" si="0"/>
      </c>
      <c r="H35" s="36">
        <f t="shared" si="1"/>
      </c>
    </row>
    <row r="36" spans="2:8" s="68" customFormat="1" ht="24" customHeight="1">
      <c r="B36" s="17"/>
      <c r="C36" s="18" t="s">
        <v>10</v>
      </c>
      <c r="D36" s="19">
        <f>D21+D22</f>
        <v>24970.800000000003</v>
      </c>
      <c r="E36" s="19">
        <f>E21+E22</f>
        <v>6492.299999999999</v>
      </c>
      <c r="F36" s="19">
        <f>F21+F22</f>
        <v>7090.8</v>
      </c>
      <c r="G36" s="19">
        <f t="shared" si="0"/>
        <v>28.396366956605313</v>
      </c>
      <c r="H36" s="19">
        <f t="shared" si="1"/>
        <v>109.21861281826165</v>
      </c>
    </row>
    <row r="37" spans="2:8" s="12" customFormat="1" ht="24" customHeight="1">
      <c r="B37" s="52"/>
      <c r="C37" s="53" t="s">
        <v>27</v>
      </c>
      <c r="D37" s="54"/>
      <c r="E37" s="54"/>
      <c r="F37" s="54"/>
      <c r="G37" s="54">
        <f t="shared" si="0"/>
      </c>
      <c r="H37" s="54">
        <f t="shared" si="1"/>
      </c>
    </row>
    <row r="38" spans="2:8" s="12" customFormat="1" ht="24" customHeight="1">
      <c r="B38" s="55">
        <v>20000000</v>
      </c>
      <c r="C38" s="56" t="s">
        <v>1</v>
      </c>
      <c r="D38" s="26">
        <f>D39</f>
        <v>20.6</v>
      </c>
      <c r="E38" s="26">
        <f>E39</f>
        <v>0</v>
      </c>
      <c r="F38" s="26">
        <f>F39</f>
        <v>62.5</v>
      </c>
      <c r="G38" s="26" t="str">
        <f t="shared" si="0"/>
        <v>В/100</v>
      </c>
      <c r="H38" s="26">
        <f t="shared" si="1"/>
      </c>
    </row>
    <row r="39" spans="2:8" s="14" customFormat="1" ht="24" customHeight="1">
      <c r="B39" s="57">
        <v>25000000</v>
      </c>
      <c r="C39" s="58" t="s">
        <v>2</v>
      </c>
      <c r="D39" s="57">
        <v>20.6</v>
      </c>
      <c r="E39" s="57"/>
      <c r="F39" s="59">
        <v>62.5</v>
      </c>
      <c r="G39" s="59" t="str">
        <f t="shared" si="0"/>
        <v>В/100</v>
      </c>
      <c r="H39" s="59">
        <f t="shared" si="1"/>
      </c>
    </row>
    <row r="40" spans="2:8" s="14" customFormat="1" ht="20.25" hidden="1">
      <c r="B40" s="24">
        <v>41030000</v>
      </c>
      <c r="C40" s="60" t="s">
        <v>29</v>
      </c>
      <c r="D40" s="24">
        <f>D41+D42</f>
        <v>0</v>
      </c>
      <c r="E40" s="24">
        <f>E41+E42</f>
        <v>0</v>
      </c>
      <c r="F40" s="24">
        <f>F41+F42</f>
        <v>0</v>
      </c>
      <c r="G40" s="26">
        <f t="shared" si="0"/>
      </c>
      <c r="H40" s="61">
        <f t="shared" si="1"/>
      </c>
    </row>
    <row r="41" spans="2:8" ht="48" customHeight="1" hidden="1">
      <c r="B41" s="30">
        <v>41034400</v>
      </c>
      <c r="C41" s="62" t="s">
        <v>16</v>
      </c>
      <c r="D41" s="30">
        <v>0</v>
      </c>
      <c r="E41" s="30"/>
      <c r="F41" s="36">
        <v>0</v>
      </c>
      <c r="G41" s="36">
        <f t="shared" si="0"/>
      </c>
      <c r="H41" s="36">
        <f t="shared" si="1"/>
      </c>
    </row>
    <row r="42" spans="2:8" ht="44.25" customHeight="1" hidden="1">
      <c r="B42" s="30">
        <v>41036600</v>
      </c>
      <c r="C42" s="62" t="s">
        <v>31</v>
      </c>
      <c r="D42" s="30">
        <v>0</v>
      </c>
      <c r="E42" s="30"/>
      <c r="F42" s="36">
        <v>0</v>
      </c>
      <c r="G42" s="36">
        <f t="shared" si="0"/>
      </c>
      <c r="H42" s="36">
        <f t="shared" si="1"/>
      </c>
    </row>
    <row r="43" spans="2:8" s="68" customFormat="1" ht="26.25" customHeight="1">
      <c r="B43" s="20"/>
      <c r="C43" s="21" t="s">
        <v>30</v>
      </c>
      <c r="D43" s="19">
        <f>D40+D39</f>
        <v>20.6</v>
      </c>
      <c r="E43" s="19">
        <f>E40+E39</f>
        <v>0</v>
      </c>
      <c r="F43" s="19">
        <f>F40+F39</f>
        <v>62.5</v>
      </c>
      <c r="G43" s="19" t="str">
        <f t="shared" si="0"/>
        <v>В/100</v>
      </c>
      <c r="H43" s="19">
        <f t="shared" si="1"/>
      </c>
    </row>
    <row r="44" spans="2:8" ht="6" customHeight="1">
      <c r="B44" s="30"/>
      <c r="C44" s="32"/>
      <c r="D44" s="63"/>
      <c r="E44" s="63"/>
      <c r="F44" s="30"/>
      <c r="G44" s="64">
        <f t="shared" si="0"/>
      </c>
      <c r="H44" s="65">
        <f t="shared" si="1"/>
      </c>
    </row>
    <row r="45" spans="2:8" s="68" customFormat="1" ht="25.5" customHeight="1">
      <c r="B45" s="20"/>
      <c r="C45" s="22" t="s">
        <v>9</v>
      </c>
      <c r="D45" s="23">
        <f>D36+D43</f>
        <v>24991.4</v>
      </c>
      <c r="E45" s="23">
        <f>E36+E43</f>
        <v>6492.299999999999</v>
      </c>
      <c r="F45" s="23">
        <f>F36+F43</f>
        <v>7153.3</v>
      </c>
      <c r="G45" s="19">
        <f t="shared" si="0"/>
        <v>28.62304632793681</v>
      </c>
      <c r="H45" s="19">
        <f t="shared" si="1"/>
        <v>110.18129168399491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Width="0" fitToHeight="1" horizontalDpi="600" verticalDpi="600" orientation="portrait" paperSize="9" scale="61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2020-04-10T12:53:54Z</cp:lastPrinted>
  <dcterms:created xsi:type="dcterms:W3CDTF">2002-08-22T12:41:49Z</dcterms:created>
  <dcterms:modified xsi:type="dcterms:W3CDTF">2020-04-10T12:53:55Z</dcterms:modified>
  <cp:category/>
  <cp:version/>
  <cp:contentType/>
  <cp:contentStatus/>
</cp:coreProperties>
</file>